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hudy\Dropbox\SAmsung_2017_SZEPTEMBER\"/>
    </mc:Choice>
  </mc:AlternateContent>
  <workbookProtection workbookAlgorithmName="SHA-512" workbookHashValue="ShLq9lgol1op+zMkMU9lEGgM7LQhdiOaaJPGMULMzftMvGlmIso2RusIQIZRkOy7YbBCi4wcfPuBrowQSGaFtw==" workbookSaltValue="bgcemZEUN8Y9xfoqW05qzw==" workbookSpinCount="100000" lockStructure="1"/>
  <bookViews>
    <workbookView xWindow="0" yWindow="0" windowWidth="28800" windowHeight="11820"/>
  </bookViews>
  <sheets>
    <sheet name="Modernalarm Kalkuláto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34" i="1" s="1"/>
  <c r="D22" i="1"/>
  <c r="D23" i="1" s="1"/>
  <c r="D10" i="1" l="1"/>
  <c r="D11" i="1" s="1"/>
</calcChain>
</file>

<file path=xl/sharedStrings.xml><?xml version="1.0" encoding="utf-8"?>
<sst xmlns="http://schemas.openxmlformats.org/spreadsheetml/2006/main" count="178" uniqueCount="109">
  <si>
    <t>Kábelhossz (m)</t>
  </si>
  <si>
    <t>Tápfeszültség (V)</t>
  </si>
  <si>
    <t>Áramerősség (A)</t>
  </si>
  <si>
    <t>Volt</t>
  </si>
  <si>
    <t>méter</t>
  </si>
  <si>
    <t>Amper</t>
  </si>
  <si>
    <t>0,2 Ohm/m/érpár</t>
  </si>
  <si>
    <t>Érpár</t>
  </si>
  <si>
    <t>Feszültség veszteség:</t>
  </si>
  <si>
    <r>
      <t>0,0174ohm*mm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</t>
    </r>
  </si>
  <si>
    <t>FESZÜLTSÉGESÉS KALKULÁTOR UTP KÁBELRE</t>
  </si>
  <si>
    <t>Modern Alarm RH+</t>
  </si>
  <si>
    <t>UTP  kábel esetén</t>
  </si>
  <si>
    <t>*A kalkulátor mindig két érrel (+- együttesen ) számol</t>
  </si>
  <si>
    <t>rézkábel fajlagos ellenállása:</t>
  </si>
  <si>
    <t>Érpárak száma (1-4)*</t>
  </si>
  <si>
    <t>SCO-6023</t>
  </si>
  <si>
    <t>SCO-6083</t>
  </si>
  <si>
    <t>0,35A</t>
  </si>
  <si>
    <t>SCD-6023R</t>
  </si>
  <si>
    <t>SCD-6083R</t>
  </si>
  <si>
    <t>SCV-6023R</t>
  </si>
  <si>
    <t>SCV-6083R</t>
  </si>
  <si>
    <t>HCD-6080R</t>
  </si>
  <si>
    <t>HCV-6070R</t>
  </si>
  <si>
    <t>HCD-6070R</t>
  </si>
  <si>
    <t>HCV-6080R</t>
  </si>
  <si>
    <t>HCO-6080R</t>
  </si>
  <si>
    <t>HCO-6070R</t>
  </si>
  <si>
    <t>HCB-6001</t>
  </si>
  <si>
    <t>HCB-6000</t>
  </si>
  <si>
    <t>SCB-6003</t>
  </si>
  <si>
    <t>0,22A</t>
  </si>
  <si>
    <t>0,32A</t>
  </si>
  <si>
    <t>0,50A</t>
  </si>
  <si>
    <t>0,30A</t>
  </si>
  <si>
    <t>0,20A</t>
  </si>
  <si>
    <t xml:space="preserve">12VDC </t>
  </si>
  <si>
    <t>24VAC</t>
  </si>
  <si>
    <t>~</t>
  </si>
  <si>
    <t>MODELL</t>
  </si>
  <si>
    <t>HCP-6320</t>
  </si>
  <si>
    <t>HCP-6320H</t>
  </si>
  <si>
    <t>SCP-2370RH</t>
  </si>
  <si>
    <t>4,7A</t>
  </si>
  <si>
    <t>IP kamerák</t>
  </si>
  <si>
    <t>3,4A</t>
  </si>
  <si>
    <t>1A</t>
  </si>
  <si>
    <t>XNO-8080R</t>
  </si>
  <si>
    <t>0,7A</t>
  </si>
  <si>
    <t>0,75A</t>
  </si>
  <si>
    <t>XNO-6080R</t>
  </si>
  <si>
    <t>XNO-6010/20</t>
  </si>
  <si>
    <t>XNO-8020/30/40R</t>
  </si>
  <si>
    <t>XND-80xxR széria</t>
  </si>
  <si>
    <t>XND-60xxR széria</t>
  </si>
  <si>
    <t>XND-60xx széria</t>
  </si>
  <si>
    <t>XNV-8080R</t>
  </si>
  <si>
    <t>XNV-8020/30/40R</t>
  </si>
  <si>
    <t>0,85A</t>
  </si>
  <si>
    <t>XNV-6080</t>
  </si>
  <si>
    <t>0,45A</t>
  </si>
  <si>
    <t>0,6A</t>
  </si>
  <si>
    <t>1,1A</t>
  </si>
  <si>
    <t>0,8A</t>
  </si>
  <si>
    <t>0,5A</t>
  </si>
  <si>
    <t>XNV-6080R</t>
  </si>
  <si>
    <t>XNP-6370RH</t>
  </si>
  <si>
    <t>PNP-9200RH</t>
  </si>
  <si>
    <t xml:space="preserve">Q széria </t>
  </si>
  <si>
    <t>max. 0,6A</t>
  </si>
  <si>
    <t>PNO/PNV</t>
  </si>
  <si>
    <t>max. 0,75A</t>
  </si>
  <si>
    <t>max. 1,1A</t>
  </si>
  <si>
    <t>PNM</t>
  </si>
  <si>
    <t>2,2A</t>
  </si>
  <si>
    <t>PND</t>
  </si>
  <si>
    <t>PNF</t>
  </si>
  <si>
    <t>max.1,1A</t>
  </si>
  <si>
    <t>XNP-6120H</t>
  </si>
  <si>
    <t>IP Dome</t>
  </si>
  <si>
    <t>Kamerára jutó feszültség:</t>
  </si>
  <si>
    <t>Watt - VA - A átváltás 24VAC feszültség esetén</t>
  </si>
  <si>
    <t>Watt</t>
  </si>
  <si>
    <t>VA</t>
  </si>
  <si>
    <t>Áramigény:</t>
  </si>
  <si>
    <t>Eszköz teljesítmény:</t>
  </si>
  <si>
    <t>Trafó teljesítmény tényező:</t>
  </si>
  <si>
    <t>A</t>
  </si>
  <si>
    <t>*A táblázat és kalkulátorok adatai tájékoztató jellegűek</t>
  </si>
  <si>
    <t>Analóg AHD  kamerák</t>
  </si>
  <si>
    <t>Analóg AHD Dome</t>
  </si>
  <si>
    <t>Értéket itt add meg:               Fix cella:               Eredmény:</t>
  </si>
  <si>
    <t>Hasznos linkek:</t>
  </si>
  <si>
    <t>Modern Alarm:</t>
  </si>
  <si>
    <t>Samsung Wisenet:</t>
  </si>
  <si>
    <t>Zyxel:</t>
  </si>
  <si>
    <t>Pulsar:</t>
  </si>
  <si>
    <t>http://pulsar.pl/HU_1_kezd%C5%91lap</t>
  </si>
  <si>
    <t>http://modernalarm.hu/</t>
  </si>
  <si>
    <t>https://www.hanwha-security.eu/</t>
  </si>
  <si>
    <t>https://www.zyxel.com/hu/hu/products_services/product_overview.shtml</t>
  </si>
  <si>
    <r>
      <t xml:space="preserve"> ezért csak a típust (mm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-ben) kell megadni (Pl: 0,75,1,5 stb.)</t>
    </r>
  </si>
  <si>
    <t>FESZÜLTSÉGESÉS KALKULÁTOR SODROTT MT KÁBELRE</t>
  </si>
  <si>
    <t xml:space="preserve">A transzformátor teljesítményét S voltamperekben (VA) adják meg, ez a látszólagos teljesítmény. A transz-formátor hasznos teljesítménye P (Sx0,8) Watt. Tehát egy 100VA-es trafó 80W-os hasznos teljesítményt ad. </t>
  </si>
  <si>
    <r>
      <t>Kábeltípus mm</t>
    </r>
    <r>
      <rPr>
        <vertAlign val="superscript"/>
        <sz val="14"/>
        <color theme="1"/>
        <rFont val="Calibri"/>
        <family val="2"/>
        <charset val="238"/>
        <scheme val="minor"/>
      </rPr>
      <t>2</t>
    </r>
    <r>
      <rPr>
        <sz val="14"/>
        <color theme="1"/>
        <rFont val="Calibri"/>
        <family val="2"/>
        <charset val="238"/>
        <scheme val="minor"/>
      </rPr>
      <t xml:space="preserve"> (pl 1,5)</t>
    </r>
    <r>
      <rPr>
        <b/>
        <sz val="14"/>
        <color theme="1"/>
        <rFont val="Calibri"/>
        <family val="2"/>
        <charset val="238"/>
        <scheme val="minor"/>
      </rPr>
      <t>*</t>
    </r>
  </si>
  <si>
    <r>
      <rPr>
        <b/>
        <sz val="11"/>
        <color theme="1"/>
        <rFont val="Calibri"/>
        <family val="2"/>
        <charset val="238"/>
        <scheme val="minor"/>
      </rPr>
      <t>*</t>
    </r>
    <r>
      <rPr>
        <sz val="11"/>
        <color theme="1"/>
        <rFont val="Calibri"/>
        <family val="2"/>
        <charset val="238"/>
        <scheme val="minor"/>
      </rPr>
      <t>A kalkulátor mindig két érrel (+- együttesen ) számol,</t>
    </r>
  </si>
  <si>
    <t>Trafó teljesítmény igény:</t>
  </si>
  <si>
    <t>A Wisenet kamerák jellemzően 12VDC +-10% illetve 24VAC +- 10% tápfeszültség eltérést képesek kezelni!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</si>
</sst>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vertAlign val="superscript"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63377788628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medium">
        <color indexed="64"/>
      </top>
      <bottom style="double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07">
    <xf numFmtId="0" fontId="0" fillId="0" borderId="0" xfId="0"/>
    <xf numFmtId="0" fontId="0" fillId="2" borderId="1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2" xfId="0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2" borderId="5" xfId="0" applyFill="1" applyBorder="1" applyProtection="1">
      <protection hidden="1"/>
    </xf>
    <xf numFmtId="2" fontId="2" fillId="6" borderId="0" xfId="0" applyNumberFormat="1" applyFont="1" applyFill="1" applyBorder="1" applyAlignment="1" applyProtection="1">
      <alignment horizontal="center"/>
      <protection hidden="1"/>
    </xf>
    <xf numFmtId="0" fontId="0" fillId="4" borderId="0" xfId="0" applyFill="1" applyBorder="1" applyProtection="1">
      <protection hidden="1"/>
    </xf>
    <xf numFmtId="2" fontId="1" fillId="5" borderId="0" xfId="0" applyNumberFormat="1" applyFont="1" applyFill="1" applyBorder="1" applyAlignment="1" applyProtection="1">
      <alignment horizontal="center"/>
      <protection locked="0" hidden="1"/>
    </xf>
    <xf numFmtId="0" fontId="0" fillId="2" borderId="4" xfId="0" applyFill="1" applyBorder="1" applyAlignment="1" applyProtection="1">
      <alignment vertical="center"/>
      <protection hidden="1"/>
    </xf>
    <xf numFmtId="0" fontId="0" fillId="2" borderId="9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0" fillId="2" borderId="11" xfId="0" applyFill="1" applyBorder="1" applyProtection="1">
      <protection hidden="1"/>
    </xf>
    <xf numFmtId="0" fontId="0" fillId="2" borderId="4" xfId="0" applyFill="1" applyBorder="1" applyAlignment="1" applyProtection="1">
      <alignment vertical="top"/>
      <protection hidden="1"/>
    </xf>
    <xf numFmtId="0" fontId="0" fillId="2" borderId="2" xfId="0" applyFill="1" applyBorder="1" applyAlignment="1" applyProtection="1">
      <alignment vertical="center"/>
      <protection hidden="1"/>
    </xf>
    <xf numFmtId="0" fontId="0" fillId="2" borderId="5" xfId="0" applyFill="1" applyBorder="1" applyAlignment="1" applyProtection="1">
      <alignment vertical="center"/>
      <protection hidden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0" fontId="0" fillId="2" borderId="0" xfId="0" applyFill="1" applyBorder="1" applyAlignment="1" applyProtection="1">
      <alignment vertical="center"/>
      <protection hidden="1"/>
    </xf>
    <xf numFmtId="0" fontId="0" fillId="0" borderId="0" xfId="0" applyAlignment="1">
      <alignment horizontal="left"/>
    </xf>
    <xf numFmtId="0" fontId="0" fillId="4" borderId="12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6" xfId="0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0" fillId="4" borderId="19" xfId="0" applyFill="1" applyBorder="1" applyProtection="1">
      <protection hidden="1"/>
    </xf>
    <xf numFmtId="0" fontId="0" fillId="7" borderId="14" xfId="0" applyFill="1" applyBorder="1" applyProtection="1">
      <protection hidden="1"/>
    </xf>
    <xf numFmtId="2" fontId="0" fillId="7" borderId="14" xfId="0" applyNumberFormat="1" applyFill="1" applyBorder="1" applyAlignment="1" applyProtection="1">
      <alignment horizontal="left"/>
      <protection hidden="1"/>
    </xf>
    <xf numFmtId="2" fontId="0" fillId="7" borderId="14" xfId="0" applyNumberFormat="1" applyFill="1" applyBorder="1" applyAlignment="1" applyProtection="1">
      <alignment horizontal="center"/>
      <protection hidden="1"/>
    </xf>
    <xf numFmtId="0" fontId="0" fillId="7" borderId="14" xfId="0" applyFill="1" applyBorder="1" applyAlignment="1" applyProtection="1">
      <alignment horizontal="left"/>
      <protection hidden="1"/>
    </xf>
    <xf numFmtId="0" fontId="0" fillId="7" borderId="14" xfId="0" applyFill="1" applyBorder="1" applyAlignment="1" applyProtection="1">
      <alignment horizontal="center"/>
      <protection hidden="1"/>
    </xf>
    <xf numFmtId="0" fontId="0" fillId="7" borderId="15" xfId="0" applyFill="1" applyBorder="1" applyAlignment="1" applyProtection="1">
      <alignment horizontal="center"/>
      <protection hidden="1"/>
    </xf>
    <xf numFmtId="0" fontId="0" fillId="7" borderId="0" xfId="0" applyFill="1" applyBorder="1" applyAlignment="1" applyProtection="1">
      <protection hidden="1"/>
    </xf>
    <xf numFmtId="0" fontId="0" fillId="7" borderId="17" xfId="0" applyFill="1" applyBorder="1" applyAlignment="1" applyProtection="1">
      <protection hidden="1"/>
    </xf>
    <xf numFmtId="0" fontId="0" fillId="7" borderId="0" xfId="0" applyFill="1" applyBorder="1" applyProtection="1">
      <protection hidden="1"/>
    </xf>
    <xf numFmtId="0" fontId="0" fillId="7" borderId="17" xfId="0" applyFill="1" applyBorder="1" applyAlignment="1" applyProtection="1">
      <alignment horizontal="center"/>
      <protection hidden="1"/>
    </xf>
    <xf numFmtId="2" fontId="6" fillId="0" borderId="0" xfId="0" applyNumberFormat="1" applyFont="1" applyBorder="1" applyAlignment="1" applyProtection="1">
      <alignment horizontal="center"/>
      <protection hidden="1"/>
    </xf>
    <xf numFmtId="2" fontId="0" fillId="0" borderId="0" xfId="0" applyNumberFormat="1" applyBorder="1" applyAlignment="1" applyProtection="1">
      <alignment horizontal="left"/>
      <protection hidden="1"/>
    </xf>
    <xf numFmtId="2" fontId="0" fillId="0" borderId="0" xfId="0" applyNumberForma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left"/>
      <protection hidden="1"/>
    </xf>
    <xf numFmtId="0" fontId="0" fillId="0" borderId="0" xfId="0" applyBorder="1" applyAlignment="1" applyProtection="1">
      <alignment horizontal="center"/>
      <protection hidden="1"/>
    </xf>
    <xf numFmtId="2" fontId="0" fillId="7" borderId="17" xfId="0" applyNumberFormat="1" applyFill="1" applyBorder="1" applyAlignment="1" applyProtection="1">
      <protection hidden="1"/>
    </xf>
    <xf numFmtId="2" fontId="0" fillId="7" borderId="17" xfId="0" applyNumberFormat="1" applyFont="1" applyFill="1" applyBorder="1" applyAlignment="1" applyProtection="1">
      <alignment vertical="top" wrapText="1"/>
      <protection hidden="1"/>
    </xf>
    <xf numFmtId="0" fontId="0" fillId="7" borderId="19" xfId="0" applyFill="1" applyBorder="1" applyProtection="1">
      <protection hidden="1"/>
    </xf>
    <xf numFmtId="2" fontId="0" fillId="7" borderId="20" xfId="0" applyNumberFormat="1" applyFont="1" applyFill="1" applyBorder="1" applyAlignment="1" applyProtection="1">
      <alignment vertical="top" wrapText="1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9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left" vertical="center"/>
      <protection hidden="1"/>
    </xf>
    <xf numFmtId="0" fontId="1" fillId="2" borderId="0" xfId="0" applyFont="1" applyFill="1" applyBorder="1" applyAlignment="1" applyProtection="1">
      <alignment vertical="center"/>
      <protection hidden="1"/>
    </xf>
    <xf numFmtId="0" fontId="0" fillId="8" borderId="0" xfId="0" applyFill="1" applyProtection="1">
      <protection hidden="1"/>
    </xf>
    <xf numFmtId="0" fontId="0" fillId="4" borderId="4" xfId="0" applyFill="1" applyBorder="1" applyAlignment="1" applyProtection="1">
      <alignment horizontal="center" vertical="center"/>
      <protection hidden="1"/>
    </xf>
    <xf numFmtId="2" fontId="0" fillId="7" borderId="0" xfId="0" applyNumberFormat="1" applyFill="1" applyBorder="1" applyAlignment="1" applyProtection="1">
      <alignment horizontal="left"/>
      <protection hidden="1"/>
    </xf>
    <xf numFmtId="2" fontId="0" fillId="7" borderId="0" xfId="0" applyNumberFormat="1" applyFill="1" applyBorder="1" applyAlignment="1" applyProtection="1">
      <alignment horizontal="center"/>
      <protection hidden="1"/>
    </xf>
    <xf numFmtId="0" fontId="0" fillId="7" borderId="0" xfId="0" applyFill="1" applyBorder="1" applyAlignment="1" applyProtection="1">
      <alignment horizontal="left"/>
      <protection hidden="1"/>
    </xf>
    <xf numFmtId="0" fontId="0" fillId="7" borderId="0" xfId="0" applyFill="1" applyBorder="1" applyAlignment="1" applyProtection="1">
      <alignment horizontal="center"/>
      <protection hidden="1"/>
    </xf>
    <xf numFmtId="0" fontId="0" fillId="0" borderId="0" xfId="0" applyFill="1"/>
    <xf numFmtId="2" fontId="0" fillId="0" borderId="0" xfId="0" applyNumberFormat="1" applyBorder="1" applyAlignment="1" applyProtection="1">
      <protection hidden="1"/>
    </xf>
    <xf numFmtId="2" fontId="0" fillId="2" borderId="0" xfId="0" applyNumberFormat="1" applyFill="1" applyBorder="1" applyAlignment="1" applyProtection="1">
      <protection hidden="1"/>
    </xf>
    <xf numFmtId="2" fontId="7" fillId="2" borderId="0" xfId="0" applyNumberFormat="1" applyFont="1" applyFill="1" applyBorder="1" applyAlignment="1" applyProtection="1">
      <alignment horizontal="left"/>
      <protection hidden="1"/>
    </xf>
    <xf numFmtId="2" fontId="8" fillId="2" borderId="0" xfId="1" applyNumberFormat="1" applyFill="1" applyBorder="1" applyAlignment="1" applyProtection="1">
      <alignment horizontal="left"/>
      <protection hidden="1"/>
    </xf>
    <xf numFmtId="2" fontId="0" fillId="2" borderId="0" xfId="0" applyNumberFormat="1" applyFill="1" applyBorder="1" applyAlignment="1" applyProtection="1">
      <alignment horizontal="left"/>
      <protection hidden="1"/>
    </xf>
    <xf numFmtId="2" fontId="5" fillId="2" borderId="0" xfId="0" applyNumberFormat="1" applyFont="1" applyFill="1" applyBorder="1" applyAlignment="1" applyProtection="1">
      <alignment horizontal="center"/>
      <protection hidden="1"/>
    </xf>
    <xf numFmtId="0" fontId="5" fillId="3" borderId="9" xfId="0" applyFont="1" applyFill="1" applyBorder="1" applyAlignment="1" applyProtection="1">
      <alignment horizontal="center" vertical="center"/>
      <protection hidden="1"/>
    </xf>
    <xf numFmtId="0" fontId="5" fillId="3" borderId="10" xfId="0" applyFont="1" applyFill="1" applyBorder="1" applyAlignment="1" applyProtection="1">
      <alignment horizontal="center" vertical="center"/>
      <protection hidden="1"/>
    </xf>
    <xf numFmtId="0" fontId="5" fillId="3" borderId="11" xfId="0" applyFont="1" applyFill="1" applyBorder="1" applyAlignment="1" applyProtection="1">
      <alignment horizontal="center" vertical="center"/>
      <protection hidden="1"/>
    </xf>
    <xf numFmtId="0" fontId="5" fillId="9" borderId="6" xfId="0" applyFont="1" applyFill="1" applyBorder="1" applyAlignment="1" applyProtection="1">
      <alignment horizontal="center" vertical="center"/>
      <protection hidden="1"/>
    </xf>
    <xf numFmtId="0" fontId="5" fillId="9" borderId="7" xfId="0" applyFont="1" applyFill="1" applyBorder="1" applyAlignment="1" applyProtection="1">
      <alignment horizontal="center" vertical="center"/>
      <protection hidden="1"/>
    </xf>
    <xf numFmtId="0" fontId="5" fillId="9" borderId="8" xfId="0" applyFont="1" applyFill="1" applyBorder="1" applyAlignment="1" applyProtection="1">
      <alignment horizontal="center" vertical="center"/>
      <protection hidden="1"/>
    </xf>
    <xf numFmtId="2" fontId="7" fillId="2" borderId="0" xfId="0" applyNumberFormat="1" applyFont="1" applyFill="1" applyBorder="1" applyAlignment="1" applyProtection="1">
      <alignment horizontal="left"/>
      <protection hidden="1"/>
    </xf>
    <xf numFmtId="2" fontId="7" fillId="2" borderId="0" xfId="0" applyNumberFormat="1" applyFont="1" applyFill="1" applyAlignment="1">
      <alignment horizontal="left"/>
    </xf>
    <xf numFmtId="0" fontId="0" fillId="4" borderId="13" xfId="0" applyFill="1" applyBorder="1" applyAlignment="1" applyProtection="1">
      <alignment horizontal="center" vertical="center"/>
      <protection hidden="1"/>
    </xf>
    <xf numFmtId="2" fontId="0" fillId="0" borderId="1" xfId="0" applyNumberFormat="1" applyBorder="1" applyAlignment="1" applyProtection="1">
      <alignment horizontal="center"/>
      <protection hidden="1"/>
    </xf>
    <xf numFmtId="2" fontId="0" fillId="0" borderId="0" xfId="0" applyNumberFormat="1" applyBorder="1" applyAlignment="1" applyProtection="1">
      <alignment horizontal="center"/>
      <protection hidden="1"/>
    </xf>
    <xf numFmtId="2" fontId="0" fillId="0" borderId="2" xfId="0" applyNumberFormat="1" applyBorder="1" applyAlignment="1" applyProtection="1">
      <alignment horizontal="center"/>
      <protection hidden="1"/>
    </xf>
    <xf numFmtId="2" fontId="0" fillId="0" borderId="3" xfId="0" applyNumberFormat="1" applyBorder="1" applyAlignment="1" applyProtection="1">
      <alignment horizontal="center"/>
      <protection hidden="1"/>
    </xf>
    <xf numFmtId="2" fontId="0" fillId="0" borderId="4" xfId="0" applyNumberFormat="1" applyBorder="1" applyAlignment="1" applyProtection="1">
      <alignment horizontal="center"/>
      <protection hidden="1"/>
    </xf>
    <xf numFmtId="2" fontId="0" fillId="0" borderId="5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2" fontId="5" fillId="2" borderId="9" xfId="0" applyNumberFormat="1" applyFont="1" applyFill="1" applyBorder="1" applyAlignment="1" applyProtection="1">
      <alignment horizontal="center"/>
      <protection hidden="1"/>
    </xf>
    <xf numFmtId="2" fontId="5" fillId="2" borderId="10" xfId="0" applyNumberFormat="1" applyFont="1" applyFill="1" applyBorder="1" applyAlignment="1" applyProtection="1">
      <alignment horizontal="center"/>
      <protection hidden="1"/>
    </xf>
    <xf numFmtId="2" fontId="5" fillId="2" borderId="11" xfId="0" applyNumberFormat="1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5" fillId="2" borderId="11" xfId="0" applyFont="1" applyFill="1" applyBorder="1" applyAlignment="1" applyProtection="1">
      <alignment horizontal="center"/>
      <protection hidden="1"/>
    </xf>
    <xf numFmtId="2" fontId="0" fillId="0" borderId="0" xfId="0" applyNumberFormat="1" applyFont="1" applyBorder="1" applyAlignment="1" applyProtection="1">
      <alignment horizontal="center" vertical="top" wrapText="1"/>
      <protection hidden="1"/>
    </xf>
    <xf numFmtId="0" fontId="5" fillId="3" borderId="6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horizontal="center" vertical="center"/>
      <protection hidden="1"/>
    </xf>
    <xf numFmtId="0" fontId="5" fillId="3" borderId="8" xfId="0" applyFont="1" applyFill="1" applyBorder="1" applyAlignment="1" applyProtection="1">
      <alignment horizontal="center" vertical="center"/>
      <protection hidden="1"/>
    </xf>
    <xf numFmtId="1" fontId="1" fillId="5" borderId="0" xfId="0" applyNumberFormat="1" applyFont="1" applyFill="1" applyBorder="1" applyAlignment="1" applyProtection="1">
      <alignment horizontal="center"/>
      <protection locked="0" hidden="1"/>
    </xf>
    <xf numFmtId="164" fontId="1" fillId="5" borderId="0" xfId="0" applyNumberFormat="1" applyFont="1" applyFill="1" applyBorder="1" applyAlignment="1" applyProtection="1">
      <alignment horizontal="center"/>
      <protection locked="0" hidden="1"/>
    </xf>
    <xf numFmtId="164" fontId="1" fillId="8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>
      <alignment vertical="center"/>
    </xf>
    <xf numFmtId="0" fontId="0" fillId="4" borderId="21" xfId="0" applyFill="1" applyBorder="1" applyAlignment="1" applyProtection="1">
      <alignment horizontal="center" vertical="center"/>
      <protection hidden="1"/>
    </xf>
    <xf numFmtId="2" fontId="7" fillId="7" borderId="19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98494</xdr:colOff>
      <xdr:row>4</xdr:row>
      <xdr:rowOff>116457</xdr:rowOff>
    </xdr:from>
    <xdr:to>
      <xdr:col>5</xdr:col>
      <xdr:colOff>1099568</xdr:colOff>
      <xdr:row>12</xdr:row>
      <xdr:rowOff>40257</xdr:rowOff>
    </xdr:to>
    <xdr:pic>
      <xdr:nvPicPr>
        <xdr:cNvPr id="4" name="Kép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056606" y="1197609"/>
          <a:ext cx="1682510" cy="1001074"/>
        </a:xfrm>
        <a:prstGeom prst="rect">
          <a:avLst/>
        </a:prstGeom>
      </xdr:spPr>
    </xdr:pic>
    <xdr:clientData/>
  </xdr:twoCellAnchor>
  <xdr:twoCellAnchor>
    <xdr:from>
      <xdr:col>8</xdr:col>
      <xdr:colOff>47626</xdr:colOff>
      <xdr:row>4</xdr:row>
      <xdr:rowOff>19050</xdr:rowOff>
    </xdr:from>
    <xdr:to>
      <xdr:col>10</xdr:col>
      <xdr:colOff>752475</xdr:colOff>
      <xdr:row>6</xdr:row>
      <xdr:rowOff>228600</xdr:rowOff>
    </xdr:to>
    <xdr:grpSp>
      <xdr:nvGrpSpPr>
        <xdr:cNvPr id="3" name="Csoportba foglalás 2"/>
        <xdr:cNvGrpSpPr/>
      </xdr:nvGrpSpPr>
      <xdr:grpSpPr>
        <a:xfrm>
          <a:off x="6552504" y="959934"/>
          <a:ext cx="2203294" cy="639337"/>
          <a:chOff x="6562726" y="381000"/>
          <a:chExt cx="2209799" cy="638175"/>
        </a:xfrm>
      </xdr:grpSpPr>
      <xdr:pic>
        <xdr:nvPicPr>
          <xdr:cNvPr id="12" name="Kép 11" descr="SCD-6023R_F400x400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05650" y="390525"/>
            <a:ext cx="600075" cy="6000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Kép 13" descr="SCV-6083R_F400x400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58100" y="381000"/>
            <a:ext cx="619125" cy="6191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Kép 4" descr="SCO-6023R_FS1400x400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62726" y="381000"/>
            <a:ext cx="590549" cy="5905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Kép 14" descr="SCB-6003_FS1400x400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20075" y="466725"/>
            <a:ext cx="552450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47625</xdr:colOff>
      <xdr:row>4</xdr:row>
      <xdr:rowOff>57151</xdr:rowOff>
    </xdr:from>
    <xdr:to>
      <xdr:col>11</xdr:col>
      <xdr:colOff>723900</xdr:colOff>
      <xdr:row>6</xdr:row>
      <xdr:rowOff>235544</xdr:rowOff>
    </xdr:to>
    <xdr:pic>
      <xdr:nvPicPr>
        <xdr:cNvPr id="26" name="Kép 25" descr="HCP-6320 FRONT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9675" y="657226"/>
          <a:ext cx="676275" cy="607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95250</xdr:colOff>
      <xdr:row>4</xdr:row>
      <xdr:rowOff>38100</xdr:rowOff>
    </xdr:from>
    <xdr:to>
      <xdr:col>12</xdr:col>
      <xdr:colOff>714375</xdr:colOff>
      <xdr:row>6</xdr:row>
      <xdr:rowOff>228600</xdr:rowOff>
    </xdr:to>
    <xdr:pic>
      <xdr:nvPicPr>
        <xdr:cNvPr id="6" name="Kép 5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9775" y="638175"/>
          <a:ext cx="619125" cy="619125"/>
        </a:xfrm>
        <a:prstGeom prst="rect">
          <a:avLst/>
        </a:prstGeom>
      </xdr:spPr>
    </xdr:pic>
    <xdr:clientData/>
  </xdr:twoCellAnchor>
  <xdr:twoCellAnchor editAs="oneCell">
    <xdr:from>
      <xdr:col>13</xdr:col>
      <xdr:colOff>133350</xdr:colOff>
      <xdr:row>4</xdr:row>
      <xdr:rowOff>57151</xdr:rowOff>
    </xdr:from>
    <xdr:to>
      <xdr:col>13</xdr:col>
      <xdr:colOff>523875</xdr:colOff>
      <xdr:row>6</xdr:row>
      <xdr:rowOff>195472</xdr:rowOff>
    </xdr:to>
    <xdr:pic>
      <xdr:nvPicPr>
        <xdr:cNvPr id="7" name="Kép 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39400" y="657226"/>
          <a:ext cx="390525" cy="566946"/>
        </a:xfrm>
        <a:prstGeom prst="rect">
          <a:avLst/>
        </a:prstGeom>
      </xdr:spPr>
    </xdr:pic>
    <xdr:clientData/>
  </xdr:twoCellAnchor>
  <xdr:twoCellAnchor>
    <xdr:from>
      <xdr:col>14</xdr:col>
      <xdr:colOff>28576</xdr:colOff>
      <xdr:row>4</xdr:row>
      <xdr:rowOff>0</xdr:rowOff>
    </xdr:from>
    <xdr:to>
      <xdr:col>16</xdr:col>
      <xdr:colOff>733425</xdr:colOff>
      <xdr:row>6</xdr:row>
      <xdr:rowOff>219075</xdr:rowOff>
    </xdr:to>
    <xdr:grpSp>
      <xdr:nvGrpSpPr>
        <xdr:cNvPr id="16" name="Csoportba foglalás 15"/>
        <xdr:cNvGrpSpPr/>
      </xdr:nvGrpSpPr>
      <xdr:grpSpPr>
        <a:xfrm>
          <a:off x="11121716" y="940884"/>
          <a:ext cx="2563386" cy="648862"/>
          <a:chOff x="6562726" y="381000"/>
          <a:chExt cx="2209799" cy="638175"/>
        </a:xfrm>
      </xdr:grpSpPr>
      <xdr:pic>
        <xdr:nvPicPr>
          <xdr:cNvPr id="17" name="Kép 16" descr="SCD-6023R_F400x400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05650" y="390525"/>
            <a:ext cx="600075" cy="6000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Kép 17" descr="SCV-6083R_F400x400"/>
          <xdr:cNvPicPr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58100" y="381000"/>
            <a:ext cx="619125" cy="6191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Kép 18" descr="SCO-6023R_FS1400x400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62726" y="381000"/>
            <a:ext cx="590549" cy="5905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0" name="Kép 19" descr="SCB-6003_FS1400x400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20075" y="466725"/>
            <a:ext cx="552450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11</xdr:col>
      <xdr:colOff>9525</xdr:colOff>
      <xdr:row>13</xdr:row>
      <xdr:rowOff>0</xdr:rowOff>
    </xdr:from>
    <xdr:to>
      <xdr:col>13</xdr:col>
      <xdr:colOff>704850</xdr:colOff>
      <xdr:row>15</xdr:row>
      <xdr:rowOff>238125</xdr:rowOff>
    </xdr:to>
    <xdr:grpSp>
      <xdr:nvGrpSpPr>
        <xdr:cNvPr id="11" name="Csoportba foglalás 10"/>
        <xdr:cNvGrpSpPr/>
      </xdr:nvGrpSpPr>
      <xdr:grpSpPr>
        <a:xfrm>
          <a:off x="8779495" y="3020122"/>
          <a:ext cx="2263465" cy="667912"/>
          <a:chOff x="8791575" y="3038475"/>
          <a:chExt cx="2266950" cy="666750"/>
        </a:xfrm>
      </xdr:grpSpPr>
      <xdr:pic>
        <xdr:nvPicPr>
          <xdr:cNvPr id="21" name="Kép 20" descr="HCP-6320 FRONT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791575" y="3067051"/>
            <a:ext cx="676275" cy="60701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5" name="Kép 24"/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344025" y="3038475"/>
            <a:ext cx="619125" cy="619125"/>
          </a:xfrm>
          <a:prstGeom prst="rect">
            <a:avLst/>
          </a:prstGeom>
        </xdr:spPr>
      </xdr:pic>
      <xdr:pic>
        <xdr:nvPicPr>
          <xdr:cNvPr id="27" name="Kép 26"/>
          <xdr:cNvPicPr>
            <a:picLocks noChangeAspect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82200" y="3067051"/>
            <a:ext cx="390525" cy="566946"/>
          </a:xfrm>
          <a:prstGeom prst="rect">
            <a:avLst/>
          </a:prstGeom>
        </xdr:spPr>
      </xdr:pic>
      <xdr:pic>
        <xdr:nvPicPr>
          <xdr:cNvPr id="9" name="Kép 8"/>
          <xdr:cNvPicPr>
            <a:picLocks noChangeAspect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29875" y="3076575"/>
            <a:ext cx="628650" cy="628650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1443665</xdr:colOff>
      <xdr:row>1</xdr:row>
      <xdr:rowOff>43370</xdr:rowOff>
    </xdr:from>
    <xdr:to>
      <xdr:col>5</xdr:col>
      <xdr:colOff>1124828</xdr:colOff>
      <xdr:row>1</xdr:row>
      <xdr:rowOff>217146</xdr:rowOff>
    </xdr:to>
    <xdr:grpSp>
      <xdr:nvGrpSpPr>
        <xdr:cNvPr id="13" name="Csoportba foglalás 12"/>
        <xdr:cNvGrpSpPr/>
      </xdr:nvGrpSpPr>
      <xdr:grpSpPr>
        <a:xfrm>
          <a:off x="2558787" y="391846"/>
          <a:ext cx="2956834" cy="173776"/>
          <a:chOff x="2556586" y="394291"/>
          <a:chExt cx="2959768" cy="173776"/>
        </a:xfrm>
      </xdr:grpSpPr>
      <xdr:pic>
        <xdr:nvPicPr>
          <xdr:cNvPr id="31" name="Kép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829145" y="407206"/>
            <a:ext cx="368796" cy="15802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Kép 31"/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6586" y="406442"/>
            <a:ext cx="342899" cy="1616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Kép 32"/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7558" y="394291"/>
            <a:ext cx="368796" cy="15802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10</xdr:col>
      <xdr:colOff>695325</xdr:colOff>
      <xdr:row>0</xdr:row>
      <xdr:rowOff>0</xdr:rowOff>
    </xdr:from>
    <xdr:to>
      <xdr:col>14</xdr:col>
      <xdr:colOff>228600</xdr:colOff>
      <xdr:row>3</xdr:row>
      <xdr:rowOff>43144</xdr:rowOff>
    </xdr:to>
    <xdr:pic>
      <xdr:nvPicPr>
        <xdr:cNvPr id="34" name="Kép 33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05850" y="0"/>
          <a:ext cx="2628900" cy="738469"/>
        </a:xfrm>
        <a:prstGeom prst="rect">
          <a:avLst/>
        </a:prstGeom>
      </xdr:spPr>
    </xdr:pic>
    <xdr:clientData/>
  </xdr:twoCellAnchor>
  <xdr:twoCellAnchor editAs="oneCell">
    <xdr:from>
      <xdr:col>5</xdr:col>
      <xdr:colOff>128590</xdr:colOff>
      <xdr:row>17</xdr:row>
      <xdr:rowOff>40744</xdr:rowOff>
    </xdr:from>
    <xdr:to>
      <xdr:col>5</xdr:col>
      <xdr:colOff>1190628</xdr:colOff>
      <xdr:row>25</xdr:row>
      <xdr:rowOff>71437</xdr:rowOff>
    </xdr:to>
    <xdr:pic>
      <xdr:nvPicPr>
        <xdr:cNvPr id="8" name="Kép 7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108981" y="4323290"/>
          <a:ext cx="1888068" cy="1062038"/>
        </a:xfrm>
        <a:prstGeom prst="rect">
          <a:avLst/>
        </a:prstGeom>
      </xdr:spPr>
    </xdr:pic>
    <xdr:clientData/>
  </xdr:twoCellAnchor>
  <xdr:twoCellAnchor editAs="oneCell">
    <xdr:from>
      <xdr:col>4</xdr:col>
      <xdr:colOff>523874</xdr:colOff>
      <xdr:row>29</xdr:row>
      <xdr:rowOff>118032</xdr:rowOff>
    </xdr:from>
    <xdr:to>
      <xdr:col>5</xdr:col>
      <xdr:colOff>1142999</xdr:colOff>
      <xdr:row>34</xdr:row>
      <xdr:rowOff>202406</xdr:rowOff>
    </xdr:to>
    <xdr:pic>
      <xdr:nvPicPr>
        <xdr:cNvPr id="10" name="Kép 9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1968" y="6737907"/>
          <a:ext cx="1214437" cy="1274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hanwha-security.eu/" TargetMode="External"/><Relationship Id="rId2" Type="http://schemas.openxmlformats.org/officeDocument/2006/relationships/hyperlink" Target="http://modernalarm.hu/" TargetMode="External"/><Relationship Id="rId1" Type="http://schemas.openxmlformats.org/officeDocument/2006/relationships/hyperlink" Target="http://pulsar.pl/HU_1_kezd%C5%91lap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zyxel.com/hu/hu/products_services/product_overview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abSelected="1" zoomScale="82" zoomScaleNormal="82" workbookViewId="0">
      <selection activeCell="Z18" sqref="Z18"/>
    </sheetView>
  </sheetViews>
  <sheetFormatPr defaultRowHeight="15" x14ac:dyDescent="0.25"/>
  <cols>
    <col min="1" max="1" width="6.7109375" customWidth="1"/>
    <col min="2" max="2" width="10" customWidth="1"/>
    <col min="3" max="3" width="31.140625" customWidth="1"/>
    <col min="4" max="4" width="9.140625" customWidth="1"/>
    <col min="5" max="5" width="8.85546875" customWidth="1"/>
    <col min="6" max="6" width="18.85546875" customWidth="1"/>
    <col min="7" max="7" width="6.7109375" customWidth="1"/>
    <col min="8" max="8" width="6.140625" customWidth="1"/>
    <col min="9" max="9" width="11.5703125" style="21" customWidth="1"/>
    <col min="10" max="10" width="11" style="22" customWidth="1"/>
    <col min="11" max="11" width="11.5703125" style="22" customWidth="1"/>
    <col min="12" max="12" width="12" style="24" customWidth="1"/>
    <col min="13" max="13" width="11.5703125" style="19" customWidth="1"/>
    <col min="14" max="14" width="11.28515625" style="19" customWidth="1"/>
    <col min="15" max="15" width="16.85546875" style="21" customWidth="1"/>
    <col min="16" max="16" width="11" style="22" customWidth="1"/>
    <col min="17" max="17" width="11.5703125" style="22" customWidth="1"/>
    <col min="18" max="18" width="6.140625" style="18" customWidth="1"/>
    <col min="19" max="19" width="11.5703125" style="18" customWidth="1"/>
    <col min="20" max="20" width="11.28515625" style="18" customWidth="1"/>
    <col min="22" max="23" width="5.7109375" customWidth="1"/>
  </cols>
  <sheetData>
    <row r="1" spans="1:20" ht="28.15" customHeight="1" thickTop="1" thickBot="1" x14ac:dyDescent="0.3">
      <c r="A1" s="25"/>
      <c r="B1" s="78" t="s">
        <v>11</v>
      </c>
      <c r="C1" s="78"/>
      <c r="D1" s="78"/>
      <c r="E1" s="78"/>
      <c r="F1" s="78"/>
      <c r="G1" s="26"/>
      <c r="H1" s="30"/>
      <c r="I1" s="31"/>
      <c r="J1" s="32"/>
      <c r="K1" s="32"/>
      <c r="L1" s="33"/>
      <c r="M1" s="34"/>
      <c r="N1" s="34"/>
      <c r="O1" s="31"/>
      <c r="P1" s="32"/>
      <c r="Q1" s="32"/>
      <c r="R1" s="35"/>
    </row>
    <row r="2" spans="1:20" ht="21" customHeight="1" thickBot="1" x14ac:dyDescent="0.3">
      <c r="A2" s="27"/>
      <c r="B2" s="73" t="s">
        <v>92</v>
      </c>
      <c r="C2" s="74"/>
      <c r="D2" s="74"/>
      <c r="E2" s="74"/>
      <c r="F2" s="75"/>
      <c r="G2" s="9"/>
      <c r="H2" s="38"/>
      <c r="I2" s="59"/>
      <c r="J2" s="60"/>
      <c r="K2" s="60"/>
      <c r="L2" s="61"/>
      <c r="M2" s="62"/>
      <c r="N2" s="62"/>
      <c r="O2" s="59"/>
      <c r="P2" s="60"/>
      <c r="Q2" s="60"/>
      <c r="R2" s="39"/>
      <c r="S2" s="19"/>
      <c r="T2" s="19"/>
    </row>
    <row r="3" spans="1:20" ht="6" customHeight="1" thickBot="1" x14ac:dyDescent="0.3">
      <c r="A3" s="27"/>
      <c r="B3" s="58"/>
      <c r="C3" s="58"/>
      <c r="D3" s="58"/>
      <c r="E3" s="58"/>
      <c r="F3" s="58"/>
      <c r="G3" s="9"/>
      <c r="H3" s="38"/>
      <c r="I3" s="59"/>
      <c r="J3" s="60"/>
      <c r="K3" s="60"/>
      <c r="L3" s="61"/>
      <c r="M3" s="62"/>
      <c r="N3" s="62"/>
      <c r="O3" s="59"/>
      <c r="P3" s="60"/>
      <c r="Q3" s="60"/>
      <c r="R3" s="39"/>
      <c r="S3" s="19"/>
      <c r="T3" s="19"/>
    </row>
    <row r="4" spans="1:20" ht="19.5" thickBot="1" x14ac:dyDescent="0.35">
      <c r="A4" s="27"/>
      <c r="B4" s="98" t="s">
        <v>10</v>
      </c>
      <c r="C4" s="99"/>
      <c r="D4" s="99"/>
      <c r="E4" s="99"/>
      <c r="F4" s="100"/>
      <c r="G4" s="9"/>
      <c r="H4" s="36"/>
      <c r="I4" s="91" t="s">
        <v>90</v>
      </c>
      <c r="J4" s="92"/>
      <c r="K4" s="93"/>
      <c r="L4" s="94" t="s">
        <v>91</v>
      </c>
      <c r="M4" s="95"/>
      <c r="N4" s="96"/>
      <c r="O4" s="94" t="s">
        <v>45</v>
      </c>
      <c r="P4" s="95"/>
      <c r="Q4" s="96"/>
      <c r="R4" s="37"/>
      <c r="S4" s="20"/>
      <c r="T4" s="20"/>
    </row>
    <row r="5" spans="1:20" x14ac:dyDescent="0.25">
      <c r="A5" s="27"/>
      <c r="B5" s="1"/>
      <c r="C5" s="2"/>
      <c r="D5" s="2"/>
      <c r="E5" s="2"/>
      <c r="F5" s="3"/>
      <c r="G5" s="9"/>
      <c r="H5" s="36"/>
      <c r="I5" s="79"/>
      <c r="J5" s="80"/>
      <c r="K5" s="81"/>
      <c r="L5" s="85"/>
      <c r="M5" s="86"/>
      <c r="N5" s="87"/>
      <c r="O5" s="85"/>
      <c r="P5" s="86"/>
      <c r="Q5" s="87"/>
      <c r="R5" s="37"/>
      <c r="S5" s="20"/>
      <c r="T5" s="20"/>
    </row>
    <row r="6" spans="1:20" ht="18.75" x14ac:dyDescent="0.3">
      <c r="A6" s="27"/>
      <c r="B6" s="1"/>
      <c r="C6" s="4" t="s">
        <v>1</v>
      </c>
      <c r="D6" s="10">
        <v>12.7</v>
      </c>
      <c r="E6" s="4" t="s">
        <v>3</v>
      </c>
      <c r="F6" s="3"/>
      <c r="G6" s="9"/>
      <c r="H6" s="36"/>
      <c r="I6" s="79"/>
      <c r="J6" s="80"/>
      <c r="K6" s="81"/>
      <c r="L6" s="85"/>
      <c r="M6" s="86"/>
      <c r="N6" s="87"/>
      <c r="O6" s="85"/>
      <c r="P6" s="86"/>
      <c r="Q6" s="87"/>
      <c r="R6" s="37"/>
      <c r="S6" s="20"/>
      <c r="T6" s="20"/>
    </row>
    <row r="7" spans="1:20" ht="19.5" thickBot="1" x14ac:dyDescent="0.35">
      <c r="A7" s="27"/>
      <c r="B7" s="1"/>
      <c r="C7" s="4" t="s">
        <v>0</v>
      </c>
      <c r="D7" s="10">
        <v>45</v>
      </c>
      <c r="E7" s="4" t="s">
        <v>4</v>
      </c>
      <c r="F7" s="3"/>
      <c r="G7" s="9"/>
      <c r="H7" s="38"/>
      <c r="I7" s="82"/>
      <c r="J7" s="83"/>
      <c r="K7" s="84"/>
      <c r="L7" s="88"/>
      <c r="M7" s="89"/>
      <c r="N7" s="90"/>
      <c r="O7" s="88"/>
      <c r="P7" s="89"/>
      <c r="Q7" s="90"/>
      <c r="R7" s="39"/>
    </row>
    <row r="8" spans="1:20" ht="18.75" x14ac:dyDescent="0.3">
      <c r="A8" s="27"/>
      <c r="B8" s="1"/>
      <c r="C8" s="4" t="s">
        <v>2</v>
      </c>
      <c r="D8" s="10">
        <v>0.7</v>
      </c>
      <c r="E8" s="4" t="s">
        <v>5</v>
      </c>
      <c r="F8" s="3"/>
      <c r="G8" s="9"/>
      <c r="H8" s="38"/>
      <c r="I8" s="40" t="s">
        <v>40</v>
      </c>
      <c r="J8" s="40" t="s">
        <v>37</v>
      </c>
      <c r="K8" s="40" t="s">
        <v>38</v>
      </c>
      <c r="L8" s="40" t="s">
        <v>40</v>
      </c>
      <c r="M8" s="40" t="s">
        <v>37</v>
      </c>
      <c r="N8" s="40" t="s">
        <v>38</v>
      </c>
      <c r="O8" s="40" t="s">
        <v>40</v>
      </c>
      <c r="P8" s="40" t="s">
        <v>37</v>
      </c>
      <c r="Q8" s="40" t="s">
        <v>38</v>
      </c>
      <c r="R8" s="39"/>
    </row>
    <row r="9" spans="1:20" ht="18.75" x14ac:dyDescent="0.3">
      <c r="A9" s="27"/>
      <c r="B9" s="1"/>
      <c r="C9" s="4" t="s">
        <v>15</v>
      </c>
      <c r="D9" s="101">
        <v>3</v>
      </c>
      <c r="E9" s="4" t="s">
        <v>7</v>
      </c>
      <c r="F9" s="3"/>
      <c r="G9" s="9"/>
      <c r="H9" s="38"/>
      <c r="I9" s="41" t="s">
        <v>16</v>
      </c>
      <c r="J9" s="42" t="s">
        <v>18</v>
      </c>
      <c r="K9" s="42" t="s">
        <v>32</v>
      </c>
      <c r="L9" s="43" t="s">
        <v>41</v>
      </c>
      <c r="M9" s="44" t="s">
        <v>39</v>
      </c>
      <c r="N9" s="44" t="s">
        <v>47</v>
      </c>
      <c r="O9" s="41" t="s">
        <v>48</v>
      </c>
      <c r="P9" s="42" t="s">
        <v>63</v>
      </c>
      <c r="Q9" s="42" t="s">
        <v>50</v>
      </c>
      <c r="R9" s="39"/>
    </row>
    <row r="10" spans="1:20" ht="18.75" x14ac:dyDescent="0.3">
      <c r="A10" s="27"/>
      <c r="B10" s="1"/>
      <c r="C10" s="4" t="s">
        <v>81</v>
      </c>
      <c r="D10" s="8">
        <f>D6-((0.2/D9)*D7*D8)</f>
        <v>10.6</v>
      </c>
      <c r="E10" s="4" t="s">
        <v>3</v>
      </c>
      <c r="F10" s="3"/>
      <c r="G10" s="9"/>
      <c r="H10" s="38"/>
      <c r="I10" s="41" t="s">
        <v>17</v>
      </c>
      <c r="J10" s="42" t="s">
        <v>34</v>
      </c>
      <c r="K10" s="42" t="s">
        <v>39</v>
      </c>
      <c r="L10" s="43" t="s">
        <v>42</v>
      </c>
      <c r="M10" s="44" t="s">
        <v>39</v>
      </c>
      <c r="N10" s="44" t="s">
        <v>46</v>
      </c>
      <c r="O10" s="41" t="s">
        <v>53</v>
      </c>
      <c r="P10" s="42" t="s">
        <v>64</v>
      </c>
      <c r="Q10" s="42" t="s">
        <v>39</v>
      </c>
      <c r="R10" s="39"/>
    </row>
    <row r="11" spans="1:20" ht="18.75" x14ac:dyDescent="0.3">
      <c r="A11" s="27"/>
      <c r="B11" s="1"/>
      <c r="C11" s="4" t="s">
        <v>8</v>
      </c>
      <c r="D11" s="8">
        <f>D6-D10</f>
        <v>2.0999999999999996</v>
      </c>
      <c r="E11" s="4" t="s">
        <v>3</v>
      </c>
      <c r="F11" s="3"/>
      <c r="G11" s="9"/>
      <c r="H11" s="38"/>
      <c r="I11" s="41" t="s">
        <v>19</v>
      </c>
      <c r="J11" s="42" t="s">
        <v>18</v>
      </c>
      <c r="K11" s="42" t="s">
        <v>39</v>
      </c>
      <c r="L11" s="43" t="s">
        <v>43</v>
      </c>
      <c r="M11" s="44" t="s">
        <v>39</v>
      </c>
      <c r="N11" s="44" t="s">
        <v>44</v>
      </c>
      <c r="O11" s="41" t="s">
        <v>51</v>
      </c>
      <c r="P11" s="42" t="s">
        <v>63</v>
      </c>
      <c r="Q11" s="42" t="s">
        <v>50</v>
      </c>
      <c r="R11" s="39"/>
    </row>
    <row r="12" spans="1:20" ht="15.75" thickBot="1" x14ac:dyDescent="0.3">
      <c r="A12" s="27"/>
      <c r="B12" s="1"/>
      <c r="C12" s="2"/>
      <c r="D12" s="2"/>
      <c r="E12" s="2"/>
      <c r="F12" s="3"/>
      <c r="G12" s="9"/>
      <c r="H12" s="38"/>
      <c r="I12" s="41" t="s">
        <v>20</v>
      </c>
      <c r="J12" s="42" t="s">
        <v>18</v>
      </c>
      <c r="K12" s="42" t="s">
        <v>32</v>
      </c>
      <c r="L12" s="43"/>
      <c r="M12" s="44"/>
      <c r="N12" s="44"/>
      <c r="O12" s="41" t="s">
        <v>52</v>
      </c>
      <c r="P12" s="42" t="s">
        <v>50</v>
      </c>
      <c r="Q12" s="42" t="s">
        <v>39</v>
      </c>
      <c r="R12" s="39"/>
    </row>
    <row r="13" spans="1:20" ht="18" customHeight="1" x14ac:dyDescent="0.3">
      <c r="A13" s="27"/>
      <c r="B13" s="1"/>
      <c r="C13" s="2" t="s">
        <v>12</v>
      </c>
      <c r="D13" s="2" t="s">
        <v>6</v>
      </c>
      <c r="E13" s="2"/>
      <c r="F13" s="3"/>
      <c r="G13" s="9"/>
      <c r="H13" s="38"/>
      <c r="I13" s="41" t="s">
        <v>21</v>
      </c>
      <c r="J13" s="42" t="s">
        <v>18</v>
      </c>
      <c r="K13" s="42" t="s">
        <v>39</v>
      </c>
      <c r="L13" s="94" t="s">
        <v>80</v>
      </c>
      <c r="M13" s="95"/>
      <c r="N13" s="96"/>
      <c r="O13" s="41" t="s">
        <v>54</v>
      </c>
      <c r="P13" s="42" t="s">
        <v>49</v>
      </c>
      <c r="Q13" s="42" t="s">
        <v>39</v>
      </c>
      <c r="R13" s="39"/>
    </row>
    <row r="14" spans="1:20" ht="18" customHeight="1" thickBot="1" x14ac:dyDescent="0.3">
      <c r="A14" s="27"/>
      <c r="B14" s="5"/>
      <c r="C14" s="11" t="s">
        <v>13</v>
      </c>
      <c r="D14" s="6"/>
      <c r="E14" s="6"/>
      <c r="F14" s="7"/>
      <c r="G14" s="9"/>
      <c r="H14" s="38"/>
      <c r="I14" s="41" t="s">
        <v>22</v>
      </c>
      <c r="J14" s="42" t="s">
        <v>18</v>
      </c>
      <c r="K14" s="42" t="s">
        <v>32</v>
      </c>
      <c r="L14" s="85"/>
      <c r="M14" s="86"/>
      <c r="N14" s="87"/>
      <c r="O14" s="41" t="s">
        <v>55</v>
      </c>
      <c r="P14" s="42" t="s">
        <v>50</v>
      </c>
      <c r="Q14" s="42" t="s">
        <v>39</v>
      </c>
      <c r="R14" s="39"/>
    </row>
    <row r="15" spans="1:20" ht="15.75" thickBot="1" x14ac:dyDescent="0.3">
      <c r="A15" s="27"/>
      <c r="B15" s="9"/>
      <c r="C15" s="9"/>
      <c r="D15" s="9"/>
      <c r="E15" s="9"/>
      <c r="F15" s="9"/>
      <c r="G15" s="9"/>
      <c r="H15" s="38"/>
      <c r="I15" s="41" t="s">
        <v>23</v>
      </c>
      <c r="J15" s="42" t="s">
        <v>18</v>
      </c>
      <c r="K15" s="42" t="s">
        <v>32</v>
      </c>
      <c r="L15" s="85"/>
      <c r="M15" s="86"/>
      <c r="N15" s="87"/>
      <c r="O15" s="41" t="s">
        <v>56</v>
      </c>
      <c r="P15" s="42" t="s">
        <v>65</v>
      </c>
      <c r="Q15" s="42" t="s">
        <v>39</v>
      </c>
      <c r="R15" s="39"/>
    </row>
    <row r="16" spans="1:20" ht="19.5" thickBot="1" x14ac:dyDescent="0.3">
      <c r="A16" s="27"/>
      <c r="B16" s="98" t="s">
        <v>103</v>
      </c>
      <c r="C16" s="99"/>
      <c r="D16" s="99"/>
      <c r="E16" s="99"/>
      <c r="F16" s="100"/>
      <c r="G16" s="9"/>
      <c r="H16" s="38"/>
      <c r="I16" s="41" t="s">
        <v>25</v>
      </c>
      <c r="J16" s="42" t="s">
        <v>18</v>
      </c>
      <c r="K16" s="42" t="s">
        <v>32</v>
      </c>
      <c r="L16" s="88"/>
      <c r="M16" s="89"/>
      <c r="N16" s="90"/>
      <c r="O16" s="41" t="s">
        <v>57</v>
      </c>
      <c r="P16" s="42" t="s">
        <v>47</v>
      </c>
      <c r="Q16" s="42" t="s">
        <v>50</v>
      </c>
      <c r="R16" s="39"/>
    </row>
    <row r="17" spans="1:26" x14ac:dyDescent="0.25">
      <c r="A17" s="27"/>
      <c r="B17" s="12"/>
      <c r="C17" s="13"/>
      <c r="D17" s="13"/>
      <c r="E17" s="13"/>
      <c r="F17" s="14"/>
      <c r="G17" s="9"/>
      <c r="H17" s="38"/>
      <c r="I17" s="41" t="s">
        <v>26</v>
      </c>
      <c r="J17" s="42" t="s">
        <v>18</v>
      </c>
      <c r="K17" s="42" t="s">
        <v>32</v>
      </c>
      <c r="L17" s="43"/>
      <c r="M17" s="44"/>
      <c r="N17" s="44"/>
      <c r="O17" s="41" t="s">
        <v>58</v>
      </c>
      <c r="P17" s="42" t="s">
        <v>59</v>
      </c>
      <c r="Q17" s="42" t="s">
        <v>39</v>
      </c>
      <c r="R17" s="39"/>
    </row>
    <row r="18" spans="1:26" ht="18.75" x14ac:dyDescent="0.3">
      <c r="A18" s="27"/>
      <c r="B18" s="1"/>
      <c r="C18" s="4" t="s">
        <v>1</v>
      </c>
      <c r="D18" s="10">
        <v>12</v>
      </c>
      <c r="E18" s="56" t="s">
        <v>3</v>
      </c>
      <c r="F18" s="3"/>
      <c r="G18" s="9"/>
      <c r="H18" s="38"/>
      <c r="I18" s="41" t="s">
        <v>24</v>
      </c>
      <c r="J18" s="42" t="s">
        <v>18</v>
      </c>
      <c r="K18" s="42" t="s">
        <v>32</v>
      </c>
      <c r="L18" s="43" t="s">
        <v>67</v>
      </c>
      <c r="M18" s="44" t="s">
        <v>39</v>
      </c>
      <c r="N18" s="44" t="s">
        <v>44</v>
      </c>
      <c r="O18" s="41" t="s">
        <v>60</v>
      </c>
      <c r="P18" s="42" t="s">
        <v>62</v>
      </c>
      <c r="Q18" s="42" t="s">
        <v>61</v>
      </c>
      <c r="R18" s="39"/>
    </row>
    <row r="19" spans="1:26" ht="18.75" x14ac:dyDescent="0.3">
      <c r="A19" s="27"/>
      <c r="B19" s="1"/>
      <c r="C19" s="4" t="s">
        <v>0</v>
      </c>
      <c r="D19" s="10">
        <v>40</v>
      </c>
      <c r="E19" s="56" t="s">
        <v>4</v>
      </c>
      <c r="F19" s="3"/>
      <c r="G19" s="9"/>
      <c r="H19" s="38"/>
      <c r="I19" s="41" t="s">
        <v>27</v>
      </c>
      <c r="J19" s="42" t="s">
        <v>34</v>
      </c>
      <c r="K19" s="42" t="s">
        <v>33</v>
      </c>
      <c r="L19" s="43" t="s">
        <v>68</v>
      </c>
      <c r="M19" s="44" t="s">
        <v>39</v>
      </c>
      <c r="N19" s="44" t="s">
        <v>44</v>
      </c>
      <c r="O19" s="41" t="s">
        <v>66</v>
      </c>
      <c r="P19" s="42" t="s">
        <v>47</v>
      </c>
      <c r="Q19" s="42" t="s">
        <v>50</v>
      </c>
      <c r="R19" s="39"/>
      <c r="Z19" s="104"/>
    </row>
    <row r="20" spans="1:26" ht="18.75" x14ac:dyDescent="0.3">
      <c r="A20" s="27"/>
      <c r="B20" s="1"/>
      <c r="C20" s="4" t="s">
        <v>2</v>
      </c>
      <c r="D20" s="10">
        <v>2</v>
      </c>
      <c r="E20" s="56" t="s">
        <v>5</v>
      </c>
      <c r="F20" s="3"/>
      <c r="G20" s="9"/>
      <c r="H20" s="38"/>
      <c r="I20" s="41" t="s">
        <v>28</v>
      </c>
      <c r="J20" s="42" t="s">
        <v>34</v>
      </c>
      <c r="K20" s="42" t="s">
        <v>33</v>
      </c>
      <c r="L20" s="43" t="s">
        <v>79</v>
      </c>
      <c r="M20" s="44" t="s">
        <v>47</v>
      </c>
      <c r="N20" s="44" t="s">
        <v>39</v>
      </c>
      <c r="O20" s="41" t="s">
        <v>69</v>
      </c>
      <c r="P20" s="42" t="s">
        <v>70</v>
      </c>
      <c r="Q20" s="42" t="s">
        <v>39</v>
      </c>
      <c r="R20" s="39"/>
      <c r="U20" s="63"/>
      <c r="V20" s="63"/>
      <c r="W20" s="63"/>
      <c r="X20" s="63"/>
    </row>
    <row r="21" spans="1:26" ht="21" x14ac:dyDescent="0.3">
      <c r="A21" s="27"/>
      <c r="B21" s="1"/>
      <c r="C21" s="4" t="s">
        <v>105</v>
      </c>
      <c r="D21" s="102">
        <v>1.5</v>
      </c>
      <c r="E21" s="56"/>
      <c r="F21" s="3"/>
      <c r="G21" s="9"/>
      <c r="H21" s="38"/>
      <c r="I21" s="41" t="s">
        <v>29</v>
      </c>
      <c r="J21" s="42" t="s">
        <v>35</v>
      </c>
      <c r="K21" s="42" t="s">
        <v>36</v>
      </c>
      <c r="L21" s="43"/>
      <c r="M21" s="44"/>
      <c r="N21" s="44"/>
      <c r="O21" s="41" t="s">
        <v>71</v>
      </c>
      <c r="P21" s="42" t="s">
        <v>73</v>
      </c>
      <c r="Q21" s="42" t="s">
        <v>72</v>
      </c>
      <c r="R21" s="39"/>
      <c r="U21" s="63"/>
      <c r="V21" s="63"/>
      <c r="W21" s="63"/>
      <c r="X21" s="63"/>
    </row>
    <row r="22" spans="1:26" ht="18.75" x14ac:dyDescent="0.3">
      <c r="A22" s="27"/>
      <c r="B22" s="1"/>
      <c r="C22" s="4" t="s">
        <v>81</v>
      </c>
      <c r="D22" s="8">
        <f>D18-((((0.0174/D21)*2)*D19)*D20)</f>
        <v>10.144</v>
      </c>
      <c r="E22" s="56" t="s">
        <v>3</v>
      </c>
      <c r="F22" s="3"/>
      <c r="G22" s="9"/>
      <c r="H22" s="38"/>
      <c r="I22" s="41" t="s">
        <v>30</v>
      </c>
      <c r="J22" s="42" t="s">
        <v>35</v>
      </c>
      <c r="K22" s="42" t="s">
        <v>36</v>
      </c>
      <c r="L22" s="43"/>
      <c r="M22" s="44"/>
      <c r="N22" s="44"/>
      <c r="O22" s="41" t="s">
        <v>74</v>
      </c>
      <c r="P22" s="42" t="s">
        <v>75</v>
      </c>
      <c r="Q22" s="42" t="s">
        <v>39</v>
      </c>
      <c r="R22" s="39"/>
      <c r="U22" s="63"/>
      <c r="V22" s="63"/>
      <c r="W22" s="63"/>
      <c r="X22" s="63"/>
    </row>
    <row r="23" spans="1:26" ht="18.75" x14ac:dyDescent="0.3">
      <c r="A23" s="27"/>
      <c r="B23" s="1"/>
      <c r="C23" s="4" t="s">
        <v>8</v>
      </c>
      <c r="D23" s="8">
        <f>(D18-D22)</f>
        <v>1.8559999999999999</v>
      </c>
      <c r="E23" s="56" t="s">
        <v>3</v>
      </c>
      <c r="F23" s="3"/>
      <c r="G23" s="9"/>
      <c r="H23" s="38"/>
      <c r="I23" s="41" t="s">
        <v>31</v>
      </c>
      <c r="J23" s="42" t="s">
        <v>35</v>
      </c>
      <c r="K23" s="42" t="s">
        <v>36</v>
      </c>
      <c r="L23" s="43"/>
      <c r="M23" s="44"/>
      <c r="N23" s="44"/>
      <c r="O23" s="41" t="s">
        <v>76</v>
      </c>
      <c r="P23" s="42" t="s">
        <v>64</v>
      </c>
      <c r="Q23" s="42" t="s">
        <v>39</v>
      </c>
      <c r="R23" s="39"/>
      <c r="U23" s="63"/>
      <c r="V23" s="63"/>
      <c r="W23" s="63"/>
      <c r="X23" s="63"/>
    </row>
    <row r="24" spans="1:26" x14ac:dyDescent="0.25">
      <c r="A24" s="27"/>
      <c r="B24" s="1"/>
      <c r="C24" s="2"/>
      <c r="D24" s="2"/>
      <c r="E24" s="2"/>
      <c r="F24" s="3"/>
      <c r="G24" s="9"/>
      <c r="H24" s="38"/>
      <c r="I24" s="41"/>
      <c r="J24" s="42"/>
      <c r="K24" s="42"/>
      <c r="L24" s="43"/>
      <c r="M24" s="44"/>
      <c r="N24" s="44"/>
      <c r="O24" s="41" t="s">
        <v>77</v>
      </c>
      <c r="P24" s="42" t="s">
        <v>78</v>
      </c>
      <c r="Q24" s="42" t="s">
        <v>39</v>
      </c>
      <c r="R24" s="39"/>
      <c r="U24" s="63"/>
      <c r="V24" s="63"/>
      <c r="W24" s="63"/>
      <c r="X24" s="63"/>
    </row>
    <row r="25" spans="1:26" ht="17.25" x14ac:dyDescent="0.25">
      <c r="A25" s="27"/>
      <c r="B25" s="1"/>
      <c r="C25" s="23" t="s">
        <v>14</v>
      </c>
      <c r="D25" s="23" t="s">
        <v>9</v>
      </c>
      <c r="E25" s="23"/>
      <c r="F25" s="16"/>
      <c r="G25" s="9"/>
      <c r="H25" s="38"/>
      <c r="I25" s="64"/>
      <c r="J25" s="64"/>
      <c r="K25" s="64"/>
      <c r="L25" s="64"/>
      <c r="M25" s="64"/>
      <c r="N25" s="64"/>
      <c r="O25" s="64"/>
      <c r="P25" s="64"/>
      <c r="Q25" s="64"/>
      <c r="R25" s="45"/>
      <c r="U25" s="63"/>
      <c r="V25" s="63"/>
      <c r="W25" s="63"/>
      <c r="X25" s="63"/>
    </row>
    <row r="26" spans="1:26" x14ac:dyDescent="0.25">
      <c r="A26" s="27"/>
      <c r="B26" s="1"/>
      <c r="C26" s="23" t="s">
        <v>106</v>
      </c>
      <c r="D26" s="23"/>
      <c r="E26" s="23"/>
      <c r="F26" s="16"/>
      <c r="G26" s="9"/>
      <c r="H26" s="38"/>
      <c r="I26" s="65"/>
      <c r="J26" s="65"/>
      <c r="K26" s="65"/>
      <c r="L26" s="65"/>
      <c r="M26" s="65"/>
      <c r="N26" s="65"/>
      <c r="O26" s="65"/>
      <c r="P26" s="65"/>
      <c r="Q26" s="65"/>
      <c r="R26" s="45"/>
      <c r="U26" s="63"/>
      <c r="V26" s="63"/>
      <c r="W26" s="63"/>
      <c r="X26" s="63"/>
    </row>
    <row r="27" spans="1:26" ht="19.5" thickBot="1" x14ac:dyDescent="0.35">
      <c r="A27" s="27"/>
      <c r="B27" s="5"/>
      <c r="C27" s="15" t="s">
        <v>102</v>
      </c>
      <c r="D27" s="11"/>
      <c r="E27" s="11"/>
      <c r="F27" s="17"/>
      <c r="G27" s="9"/>
      <c r="H27" s="38"/>
      <c r="I27" s="69" t="s">
        <v>93</v>
      </c>
      <c r="J27" s="69"/>
      <c r="K27" s="76" t="s">
        <v>94</v>
      </c>
      <c r="L27" s="76"/>
      <c r="M27" s="67" t="s">
        <v>99</v>
      </c>
      <c r="N27" s="68"/>
      <c r="O27" s="68"/>
      <c r="P27" s="68"/>
      <c r="Q27" s="65"/>
      <c r="R27" s="45"/>
      <c r="U27" s="63"/>
      <c r="V27" s="63"/>
      <c r="W27" s="63"/>
      <c r="X27" s="63"/>
    </row>
    <row r="28" spans="1:26" ht="15.75" thickBot="1" x14ac:dyDescent="0.3">
      <c r="A28" s="27"/>
      <c r="B28" s="57"/>
      <c r="C28" s="57"/>
      <c r="D28" s="57"/>
      <c r="E28" s="57"/>
      <c r="F28" s="57"/>
      <c r="G28" s="9"/>
      <c r="H28" s="38"/>
      <c r="I28" s="65"/>
      <c r="J28" s="65"/>
      <c r="K28" s="66"/>
      <c r="L28" s="66"/>
      <c r="M28" s="65"/>
      <c r="N28" s="65"/>
      <c r="O28" s="65"/>
      <c r="P28" s="65"/>
      <c r="Q28" s="65"/>
      <c r="R28" s="45"/>
      <c r="U28" s="63"/>
      <c r="V28" s="63"/>
      <c r="W28" s="63"/>
      <c r="X28" s="63"/>
    </row>
    <row r="29" spans="1:26" ht="19.5" thickBot="1" x14ac:dyDescent="0.3">
      <c r="A29" s="27"/>
      <c r="B29" s="70" t="s">
        <v>82</v>
      </c>
      <c r="C29" s="71"/>
      <c r="D29" s="71"/>
      <c r="E29" s="71"/>
      <c r="F29" s="72"/>
      <c r="G29" s="9"/>
      <c r="H29" s="38"/>
      <c r="I29" s="65"/>
      <c r="J29" s="65"/>
      <c r="K29" s="77" t="s">
        <v>95</v>
      </c>
      <c r="L29" s="77"/>
      <c r="M29" s="67" t="s">
        <v>100</v>
      </c>
      <c r="N29" s="68"/>
      <c r="O29" s="68"/>
      <c r="P29" s="68"/>
      <c r="Q29" s="65"/>
      <c r="R29" s="45"/>
      <c r="S29" s="19"/>
      <c r="T29" s="19"/>
      <c r="U29" s="63"/>
      <c r="V29" s="63"/>
      <c r="W29" s="63"/>
      <c r="X29" s="63"/>
    </row>
    <row r="30" spans="1:26" ht="18.75" x14ac:dyDescent="0.25">
      <c r="A30" s="27"/>
      <c r="B30" s="50"/>
      <c r="C30" s="51"/>
      <c r="D30" s="51"/>
      <c r="E30" s="51"/>
      <c r="F30" s="52"/>
      <c r="G30" s="9"/>
      <c r="H30" s="38"/>
      <c r="I30" s="65"/>
      <c r="J30" s="65"/>
      <c r="K30" s="66"/>
      <c r="L30" s="66"/>
      <c r="M30" s="65"/>
      <c r="N30" s="65"/>
      <c r="O30" s="65"/>
      <c r="P30" s="65"/>
      <c r="Q30" s="65"/>
      <c r="R30" s="45"/>
      <c r="S30" s="19"/>
      <c r="T30" s="19"/>
      <c r="U30" s="63"/>
      <c r="V30" s="63"/>
      <c r="W30" s="63"/>
      <c r="X30" s="63"/>
    </row>
    <row r="31" spans="1:26" ht="18.75" x14ac:dyDescent="0.3">
      <c r="A31" s="27"/>
      <c r="B31" s="53"/>
      <c r="C31" s="55" t="s">
        <v>86</v>
      </c>
      <c r="D31" s="10">
        <v>80</v>
      </c>
      <c r="E31" s="55" t="s">
        <v>83</v>
      </c>
      <c r="F31" s="54"/>
      <c r="G31" s="9"/>
      <c r="H31" s="38"/>
      <c r="I31" s="65"/>
      <c r="J31" s="65"/>
      <c r="K31" s="76" t="s">
        <v>96</v>
      </c>
      <c r="L31" s="76"/>
      <c r="M31" s="67" t="s">
        <v>101</v>
      </c>
      <c r="N31" s="68"/>
      <c r="O31" s="68"/>
      <c r="P31" s="68"/>
      <c r="Q31" s="65"/>
      <c r="R31" s="45"/>
      <c r="S31" s="19"/>
      <c r="T31" s="19"/>
      <c r="U31" s="63"/>
      <c r="V31" s="63"/>
      <c r="W31" s="63"/>
      <c r="X31" s="63"/>
    </row>
    <row r="32" spans="1:26" ht="18.75" x14ac:dyDescent="0.3">
      <c r="A32" s="27"/>
      <c r="B32" s="53"/>
      <c r="C32" s="55" t="s">
        <v>87</v>
      </c>
      <c r="D32" s="103">
        <v>0.8</v>
      </c>
      <c r="E32" s="49"/>
      <c r="F32" s="54"/>
      <c r="G32" s="9"/>
      <c r="H32" s="38"/>
      <c r="I32" s="65"/>
      <c r="J32" s="65"/>
      <c r="K32" s="66"/>
      <c r="L32" s="66"/>
      <c r="M32" s="65"/>
      <c r="N32" s="65"/>
      <c r="O32" s="65"/>
      <c r="P32" s="65"/>
      <c r="Q32" s="65"/>
      <c r="R32" s="45"/>
      <c r="S32" s="19"/>
      <c r="T32" s="19"/>
      <c r="U32" s="63"/>
      <c r="V32" s="63"/>
      <c r="W32" s="63"/>
      <c r="X32" s="63"/>
    </row>
    <row r="33" spans="1:24" ht="18.75" x14ac:dyDescent="0.3">
      <c r="A33" s="27"/>
      <c r="B33" s="53"/>
      <c r="C33" s="55" t="s">
        <v>107</v>
      </c>
      <c r="D33" s="8">
        <f>D31/D32</f>
        <v>100</v>
      </c>
      <c r="E33" s="55" t="s">
        <v>84</v>
      </c>
      <c r="F33" s="54"/>
      <c r="G33" s="9"/>
      <c r="H33" s="38"/>
      <c r="I33" s="65"/>
      <c r="J33" s="65"/>
      <c r="K33" s="76" t="s">
        <v>97</v>
      </c>
      <c r="L33" s="76"/>
      <c r="M33" s="67" t="s">
        <v>98</v>
      </c>
      <c r="N33" s="68"/>
      <c r="O33" s="68"/>
      <c r="P33" s="68"/>
      <c r="Q33" s="65"/>
      <c r="R33" s="45"/>
      <c r="S33" s="19"/>
      <c r="T33" s="19"/>
      <c r="U33" s="63"/>
      <c r="V33" s="63"/>
      <c r="W33" s="63"/>
      <c r="X33" s="63"/>
    </row>
    <row r="34" spans="1:24" ht="18.75" x14ac:dyDescent="0.3">
      <c r="A34" s="27"/>
      <c r="B34" s="53"/>
      <c r="C34" s="55" t="s">
        <v>85</v>
      </c>
      <c r="D34" s="8">
        <f>D33/24</f>
        <v>4.166666666666667</v>
      </c>
      <c r="E34" s="55" t="s">
        <v>88</v>
      </c>
      <c r="F34" s="54"/>
      <c r="G34" s="9"/>
      <c r="H34" s="38"/>
      <c r="I34" s="65"/>
      <c r="J34" s="65"/>
      <c r="K34" s="65"/>
      <c r="L34" s="65"/>
      <c r="M34" s="65"/>
      <c r="N34" s="65"/>
      <c r="O34" s="65"/>
      <c r="P34" s="65"/>
      <c r="Q34" s="65"/>
      <c r="R34" s="45"/>
      <c r="S34" s="19"/>
      <c r="T34" s="19"/>
      <c r="U34" s="63"/>
      <c r="V34" s="63"/>
      <c r="W34" s="63"/>
      <c r="X34" s="63"/>
    </row>
    <row r="35" spans="1:24" ht="30.75" customHeight="1" thickBot="1" x14ac:dyDescent="0.3">
      <c r="A35" s="27"/>
      <c r="B35" s="5"/>
      <c r="C35" s="6"/>
      <c r="D35" s="6"/>
      <c r="E35" s="6"/>
      <c r="F35" s="7"/>
      <c r="G35" s="9"/>
      <c r="H35" s="38"/>
      <c r="I35" s="97" t="s">
        <v>104</v>
      </c>
      <c r="J35" s="97"/>
      <c r="K35" s="97"/>
      <c r="L35" s="97"/>
      <c r="M35" s="97"/>
      <c r="N35" s="97"/>
      <c r="O35" s="97"/>
      <c r="P35" s="97"/>
      <c r="Q35" s="97"/>
      <c r="R35" s="46"/>
    </row>
    <row r="36" spans="1:24" ht="27" customHeight="1" thickBot="1" x14ac:dyDescent="0.3">
      <c r="A36" s="28"/>
      <c r="B36" s="105" t="s">
        <v>89</v>
      </c>
      <c r="C36" s="105"/>
      <c r="D36" s="105"/>
      <c r="E36" s="105"/>
      <c r="F36" s="105"/>
      <c r="G36" s="29"/>
      <c r="H36" s="47"/>
      <c r="I36" s="106" t="s">
        <v>108</v>
      </c>
      <c r="J36" s="106"/>
      <c r="K36" s="106"/>
      <c r="L36" s="106"/>
      <c r="M36" s="106"/>
      <c r="N36" s="106"/>
      <c r="O36" s="106"/>
      <c r="P36" s="106"/>
      <c r="Q36" s="106"/>
      <c r="R36" s="48"/>
    </row>
    <row r="37" spans="1:24" ht="15.75" thickTop="1" x14ac:dyDescent="0.25"/>
  </sheetData>
  <sheetProtection algorithmName="SHA-512" hashValue="lkfOvSbsWIZqwpdYTvB8V4KRaVwo3F1Dom4CK3KiepXQRPYE61wyONjy5/IDEyJ3D0GLSRBw2UsmMiydzZHvjg==" saltValue="2Qx5fLHyyM7K4OSkhpFXsA==" spinCount="100000" sheet="1" objects="1" scenarios="1"/>
  <mergeCells count="25">
    <mergeCell ref="B1:F1"/>
    <mergeCell ref="I5:K7"/>
    <mergeCell ref="L5:N7"/>
    <mergeCell ref="O5:Q7"/>
    <mergeCell ref="I4:K4"/>
    <mergeCell ref="L4:N4"/>
    <mergeCell ref="O4:Q4"/>
    <mergeCell ref="L13:N13"/>
    <mergeCell ref="L14:N16"/>
    <mergeCell ref="I35:Q35"/>
    <mergeCell ref="B4:F4"/>
    <mergeCell ref="B16:F16"/>
    <mergeCell ref="B36:F36"/>
    <mergeCell ref="I36:Q36"/>
    <mergeCell ref="B29:F29"/>
    <mergeCell ref="B2:F2"/>
    <mergeCell ref="K27:L27"/>
    <mergeCell ref="K33:L33"/>
    <mergeCell ref="K31:L31"/>
    <mergeCell ref="K29:L29"/>
    <mergeCell ref="M27:P27"/>
    <mergeCell ref="M29:P29"/>
    <mergeCell ref="M31:P31"/>
    <mergeCell ref="M33:P33"/>
    <mergeCell ref="I27:J27"/>
  </mergeCells>
  <hyperlinks>
    <hyperlink ref="M33" r:id="rId1"/>
    <hyperlink ref="M27" r:id="rId2"/>
    <hyperlink ref="M29" r:id="rId3"/>
    <hyperlink ref="M31" r:id="rId4"/>
  </hyperlinks>
  <pageMargins left="0.7" right="0.7" top="0.75" bottom="0.75" header="0.3" footer="0.3"/>
  <pageSetup paperSize="9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Modernalarm Kalkulátor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Rhudy</dc:creator>
  <cp:lastModifiedBy>Rhudy</cp:lastModifiedBy>
  <cp:lastPrinted>2017-08-19T19:53:45Z</cp:lastPrinted>
  <dcterms:created xsi:type="dcterms:W3CDTF">2017-08-18T13:41:05Z</dcterms:created>
  <dcterms:modified xsi:type="dcterms:W3CDTF">2017-08-31T12:23:57Z</dcterms:modified>
</cp:coreProperties>
</file>